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uladora encendido CDI" sheetId="1" state="visible" r:id="rId3"/>
  </sheets>
  <definedNames>
    <definedName function="false" hidden="false" localSheetId="0" name="_xlnm.Print_Area" vbProcedure="false">'calculadora encendido CDI'!$B$1:$H$78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<sst xmlns="http://schemas.openxmlformats.org/spreadsheetml/2006/main" count="12" uniqueCount="11">
  <si>
    <t xml:space="preserve">Cortesía de EcoZero. Para modificar los valores en su moto, cambie carrera y longitud de biela en las celdas amarillas por los valores en milímetros que apliquen al caso.</t>
  </si>
  <si>
    <t xml:space="preserve">Carrera mm</t>
  </si>
  <si>
    <t xml:space="preserve">Longitud biela</t>
  </si>
  <si>
    <t xml:space="preserve">ANGULO GRADOS</t>
  </si>
  <si>
    <t xml:space="preserve">ANGULO RADIANES</t>
  </si>
  <si>
    <t xml:space="preserve">SENO</t>
  </si>
  <si>
    <t xml:space="preserve">HORIZONTAL</t>
  </si>
  <si>
    <t xml:space="preserve">ANGULO BIELA</t>
  </si>
  <si>
    <t xml:space="preserve">Avance lineal (mm)</t>
  </si>
  <si>
    <t xml:space="preserve">Inches</t>
  </si>
  <si>
    <t xml:space="preserve">GRAFICA DE AVANCE LINEAL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</si>
</sst>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 val="true"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tru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5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20884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sz="1200" strike="noStrike" u="none">
                <a:solidFill>
                  <a:srgbClr val="000000"/>
                </a:solidFill>
                <a:uFillTx/>
                <a:latin typeface="Calibri"/>
                <a:ea typeface="DejaVu Sans"/>
              </a:rPr>
              <a:t>Milimetros -Grados
Carrera 60mm
Biela 120mm</a:t>
            </a:r>
          </a:p>
        </c:rich>
      </c:tx>
      <c:layout>
        <c:manualLayout>
          <c:xMode val="edge"/>
          <c:yMode val="edge"/>
          <c:x val="0.429364037704331"/>
          <c:y val="0.0229748465042583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45113948216"/>
          <c:y val="0.144186967716379"/>
          <c:w val="0.789165970647894"/>
          <c:h val="0.706608569353667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f20884"/>
            </a:solidFill>
            <a:ln w="12600">
              <a:solidFill>
                <a:srgbClr val="f20884"/>
              </a:solidFill>
              <a:round/>
            </a:ln>
          </c:spPr>
          <c:marker>
            <c:symbol val="square"/>
            <c:size val="5"/>
            <c:spPr>
              <a:solidFill>
                <a:srgbClr val="f20884"/>
              </a:solidFill>
            </c:spPr>
          </c:marker>
          <c:dPt>
            <c:idx val="34"/>
            <c:marker>
              <c:symbol val="square"/>
              <c:size val="5"/>
              <c:spPr>
                <a:solidFill>
                  <a:srgbClr val="f20884"/>
                </a:solidFill>
              </c:spPr>
            </c:marker>
          </c:dPt>
          <c:dLbls>
            <c:dLbl>
              <c:idx val="34"/>
              <c:txPr>
                <a:bodyPr wrap="none"/>
                <a:lstStyle/>
                <a:p>
                  <a:pPr>
                    <a:defRPr b="0" sz="1000" strike="noStrike" u="none">
                      <a:solidFill>
                        <a:srgbClr val="000000"/>
                      </a:solidFill>
                      <a:uFillTx/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leaderLines>
              <c:spPr>
                <a:ln w="1260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'calculadora encendido CDI'!$G$7:$G$46</c:f>
              <c:numCache>
                <c:formatCode>0.000</c:formatCode>
                <c:ptCount val="40"/>
                <c:pt idx="0">
                  <c:v>0.00571137679364142</c:v>
                </c:pt>
                <c:pt idx="1">
                  <c:v>0.0228427889303475</c:v>
                </c:pt>
                <c:pt idx="2">
                  <c:v>0.0513860834184925</c:v>
                </c:pt>
                <c:pt idx="3">
                  <c:v>0.0913276777415888</c:v>
                </c:pt>
                <c:pt idx="4">
                  <c:v>0.142648568560901</c:v>
                </c:pt>
                <c:pt idx="5">
                  <c:v>0.205324343895811</c:v>
                </c:pt>
                <c:pt idx="6">
                  <c:v>0.279325198778807</c:v>
                </c:pt>
                <c:pt idx="7">
                  <c:v>0.364615954380284</c:v>
                </c:pt>
                <c:pt idx="8">
                  <c:v>0.461156080598272</c:v>
                </c:pt>
                <c:pt idx="9">
                  <c:v>0.568899722106423</c:v>
                </c:pt>
                <c:pt idx="10">
                  <c:v>0.687795727852787</c:v>
                </c:pt>
                <c:pt idx="11">
                  <c:v>0.817787684000521</c:v>
                </c:pt>
                <c:pt idx="12">
                  <c:v>0.95881395030068</c:v>
                </c:pt>
                <c:pt idx="13">
                  <c:v>1.1108076998858</c:v>
                </c:pt>
                <c:pt idx="14">
                  <c:v>1.27369696247135</c:v>
                </c:pt>
                <c:pt idx="15">
                  <c:v>1.44740467095147</c:v>
                </c:pt>
                <c:pt idx="16">
                  <c:v>1.63184871137241</c:v>
                </c:pt>
                <c:pt idx="17">
                  <c:v>1.82694197626715</c:v>
                </c:pt>
                <c:pt idx="18">
                  <c:v>2.03259242133156</c:v>
                </c:pt>
                <c:pt idx="19">
                  <c:v>2.2487031254212</c:v>
                </c:pt>
                <c:pt idx="20">
                  <c:v>2.47517235384586</c:v>
                </c:pt>
                <c:pt idx="21">
                  <c:v>2.71189362493662</c:v>
                </c:pt>
                <c:pt idx="22">
                  <c:v>2.95875577985838</c:v>
                </c:pt>
                <c:pt idx="23">
                  <c:v>3.21564305563781</c:v>
                </c:pt>
                <c:pt idx="24">
                  <c:v>3.48243516137516</c:v>
                </c:pt>
                <c:pt idx="25">
                  <c:v>3.75900735760483</c:v>
                </c:pt>
                <c:pt idx="26">
                  <c:v>4.0452305387672</c:v>
                </c:pt>
                <c:pt idx="27">
                  <c:v>4.34097131875211</c:v>
                </c:pt>
                <c:pt idx="28">
                  <c:v>4.64609211946979</c:v>
                </c:pt>
                <c:pt idx="29">
                  <c:v>4.96045126240351</c:v>
                </c:pt>
                <c:pt idx="30">
                  <c:v>5.28390306309409</c:v>
                </c:pt>
                <c:pt idx="31">
                  <c:v>5.61629792850326</c:v>
                </c:pt>
                <c:pt idx="32">
                  <c:v>5.95748245719898</c:v>
                </c:pt>
                <c:pt idx="33">
                  <c:v>6.3072995423032</c:v>
                </c:pt>
                <c:pt idx="34">
                  <c:v>6.66558847713745</c:v>
                </c:pt>
                <c:pt idx="35">
                  <c:v>7.03218506349862</c:v>
                </c:pt>
                <c:pt idx="36">
                  <c:v>7.40692172249329</c:v>
                </c:pt>
                <c:pt idx="37">
                  <c:v>7.78962760785458</c:v>
                </c:pt>
                <c:pt idx="38">
                  <c:v>8.18012872166108</c:v>
                </c:pt>
                <c:pt idx="39">
                  <c:v>8.57824803237415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50801151"/>
        <c:axId val="90322340"/>
      </c:lineChart>
      <c:catAx>
        <c:axId val="50801151"/>
        <c:scaling>
          <c:orientation val="minMax"/>
        </c:scaling>
        <c:delete val="0"/>
        <c:axPos val="b"/>
        <c:minorGridlines>
          <c:spPr>
            <a:ln w="0">
              <a:solidFill>
                <a:srgbClr val="000000"/>
              </a:solidFill>
              <a:custDash>
                <a:ds d="385000" sp="385000"/>
              </a:custDash>
            </a:ln>
          </c:spPr>
        </c:minorGridlines>
        <c:title>
          <c:tx>
            <c:rich>
              <a:bodyPr rot="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Avance en grados</a:t>
                </a:r>
              </a:p>
            </c:rich>
          </c:tx>
          <c:layout>
            <c:manualLayout>
              <c:xMode val="edge"/>
              <c:yMode val="edge"/>
              <c:x val="0.382770552440043"/>
              <c:y val="0.94659008384498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2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90322340"/>
        <c:crosses val="autoZero"/>
        <c:auto val="1"/>
        <c:lblAlgn val="ctr"/>
        <c:lblOffset val="100"/>
        <c:noMultiLvlLbl val="0"/>
      </c:catAx>
      <c:valAx>
        <c:axId val="90322340"/>
        <c:scaling>
          <c:orientation val="minMax"/>
        </c:scaling>
        <c:delete val="0"/>
        <c:axPos val="l"/>
        <c:majorGridlines>
          <c:spPr>
            <a:ln w="0">
              <a:solidFill>
                <a:srgbClr val="000000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1" sz="1000" strike="noStrike" u="none">
                    <a:solidFill>
                      <a:srgbClr val="000000"/>
                    </a:solidFill>
                    <a:uFillTx/>
                    <a:latin typeface="Arial"/>
                    <a:ea typeface="DejaVu Sans"/>
                  </a:rPr>
                  <a:t>Distancia a PMS en mm</a:t>
                </a:r>
              </a:p>
            </c:rich>
          </c:tx>
          <c:layout>
            <c:manualLayout>
              <c:xMode val="edge"/>
              <c:yMode val="edge"/>
              <c:x val="0.0178379668297339"/>
              <c:y val="0.322043969102793"/>
            </c:manualLayout>
          </c:layout>
          <c:overlay val="0"/>
          <c:spPr>
            <a:noFill/>
            <a:ln w="0">
              <a:noFill/>
            </a:ln>
          </c:spPr>
        </c:title>
        <c:numFmt formatCode="0.00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200" strike="noStrike" u="none">
                <a:solidFill>
                  <a:srgbClr val="000000"/>
                </a:solidFill>
                <a:uFillTx/>
                <a:latin typeface="Arial"/>
                <a:ea typeface="DejaVu Sans"/>
              </a:defRPr>
            </a:pPr>
          </a:p>
        </c:txPr>
        <c:crossAx val="50801151"/>
        <c:crossesAt val="1"/>
        <c:crossBetween val="midCat"/>
      </c:valAx>
      <c:spPr>
        <a:solidFill>
          <a:srgbClr val="ffffff"/>
        </a:solidFill>
        <a:ln w="12600">
          <a:solidFill>
            <a:srgbClr val="808080"/>
          </a:solidFill>
          <a:round/>
        </a:ln>
      </c:spPr>
    </c:plotArea>
    <c:plotVisOnly val="1"/>
    <c:dispBlanksAs val="gap"/>
  </c:chart>
  <c:spPr>
    <a:solidFill>
      <a:srgbClr val="ffffff"/>
    </a:solidFill>
    <a:ln w="0">
      <a:solidFill>
        <a:srgbClr val="000000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19080</xdr:colOff>
      <xdr:row>47</xdr:row>
      <xdr:rowOff>134280</xdr:rowOff>
    </xdr:from>
    <xdr:to>
      <xdr:col>7</xdr:col>
      <xdr:colOff>805320</xdr:colOff>
      <xdr:row>80</xdr:row>
      <xdr:rowOff>175320</xdr:rowOff>
    </xdr:to>
    <xdr:graphicFrame>
      <xdr:nvGraphicFramePr>
        <xdr:cNvPr id="0" name="Chart 3"/>
        <xdr:cNvGraphicFramePr/>
      </xdr:nvGraphicFramePr>
      <xdr:xfrm>
        <a:off x="831960" y="8782920"/>
        <a:ext cx="6033960" cy="5452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360</xdr:colOff>
      <xdr:row>0</xdr:row>
      <xdr:rowOff>65520</xdr:rowOff>
    </xdr:from>
    <xdr:to>
      <xdr:col>2</xdr:col>
      <xdr:colOff>663840</xdr:colOff>
      <xdr:row>4</xdr:row>
      <xdr:rowOff>25560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813240" y="65520"/>
          <a:ext cx="1476360" cy="1476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D2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5" topLeftCell="A39" activePane="bottomLeft" state="frozen"/>
      <selection pane="topLeft" activeCell="A1" activeCellId="0" sqref="A1"/>
      <selection pane="bottomLeft" activeCell="F14" activeCellId="0" sqref="F14"/>
    </sheetView>
  </sheetViews>
  <sheetFormatPr defaultColWidth="11.53515625" defaultRowHeight="12.8" zeroHeight="false" outlineLevelRow="0" outlineLevelCol="0"/>
  <cols>
    <col collapsed="false" customWidth="true" hidden="false" outlineLevel="0" max="5" min="5" style="1" width="13.3"/>
    <col collapsed="false" customWidth="true" hidden="false" outlineLevel="0" max="6" min="6" style="1" width="15.03"/>
  </cols>
  <sheetData>
    <row r="1" customFormat="false" ht="12.8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customFormat="false" ht="81" hidden="false" customHeight="true" outlineLevel="0" collapsed="false">
      <c r="A2" s="2"/>
      <c r="B2" s="3"/>
      <c r="C2" s="3"/>
      <c r="D2" s="4" t="s">
        <v>0</v>
      </c>
      <c r="E2" s="4"/>
      <c r="F2" s="4"/>
      <c r="G2" s="4" t="s">
        <v>0</v>
      </c>
      <c r="H2" s="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customFormat="false" ht="12.8" hidden="false" customHeight="false" outlineLevel="0" collapsed="false">
      <c r="A3" s="2"/>
      <c r="B3" s="3"/>
      <c r="C3" s="3"/>
      <c r="D3" s="3" t="s">
        <v>1</v>
      </c>
      <c r="E3" s="3"/>
      <c r="F3" s="3" t="s">
        <v>2</v>
      </c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customFormat="false" ht="12.8" hidden="false" customHeight="false" outlineLevel="0" collapsed="false">
      <c r="A4" s="2"/>
      <c r="B4" s="3"/>
      <c r="C4" s="3"/>
      <c r="D4" s="5" t="n">
        <v>60</v>
      </c>
      <c r="E4" s="3"/>
      <c r="F4" s="5" t="n">
        <v>120</v>
      </c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customFormat="false" ht="12.8" hidden="false" customHeight="false" outlineLevel="0" collapsed="false">
      <c r="A5" s="2"/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customFormat="false" ht="24" hidden="false" customHeight="false" outlineLevel="0" collapsed="false">
      <c r="A6" s="2"/>
      <c r="B6" s="6" t="s">
        <v>3</v>
      </c>
      <c r="C6" s="6" t="s">
        <v>4</v>
      </c>
      <c r="D6" s="7" t="s">
        <v>5</v>
      </c>
      <c r="E6" s="7" t="s">
        <v>6</v>
      </c>
      <c r="F6" s="7" t="s">
        <v>7</v>
      </c>
      <c r="G6" s="6" t="s">
        <v>8</v>
      </c>
      <c r="H6" s="7" t="s">
        <v>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customFormat="false" ht="12.8" hidden="false" customHeight="false" outlineLevel="0" collapsed="false">
      <c r="A7" s="2"/>
      <c r="B7" s="8" t="n">
        <v>1</v>
      </c>
      <c r="C7" s="9" t="n">
        <f aca="false">B7/360*2*3.1416</f>
        <v>0.0174533333333333</v>
      </c>
      <c r="D7" s="9" t="n">
        <f aca="false">SIN(C7)</f>
        <v>0.0174524472444575</v>
      </c>
      <c r="E7" s="9" t="n">
        <f aca="false">$D$4*D7/2</f>
        <v>0.523573417333725</v>
      </c>
      <c r="F7" s="9" t="n">
        <f aca="false">ASIN(E7/$F$4)</f>
        <v>0.00436312565447389</v>
      </c>
      <c r="G7" s="9" t="n">
        <f aca="false">$D$4/2+$F$4-$D$4/2*COS(C7)-$F$4*COS(F7)</f>
        <v>0.00571137679364142</v>
      </c>
      <c r="H7" s="9" t="n">
        <f aca="false">G7/25.4</f>
        <v>0.000224857354080371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customFormat="false" ht="12.8" hidden="false" customHeight="false" outlineLevel="0" collapsed="false">
      <c r="A8" s="2"/>
      <c r="B8" s="8" t="n">
        <v>2</v>
      </c>
      <c r="C8" s="9" t="n">
        <f aca="false">B8/360*2*3.1416</f>
        <v>0.0349066666666667</v>
      </c>
      <c r="D8" s="9" t="n">
        <f aca="false">SIN(C8)</f>
        <v>0.0348995782795561</v>
      </c>
      <c r="E8" s="9" t="n">
        <f aca="false">$D$4*D8/2</f>
        <v>1.04698734838668</v>
      </c>
      <c r="F8" s="9" t="n">
        <f aca="false">ASIN(E8/$F$4)</f>
        <v>0.00872500526901458</v>
      </c>
      <c r="G8" s="9" t="n">
        <f aca="false">$D$4/2+$F$4-$D$4/2*COS(C8)-$F$4*COS(F8)</f>
        <v>0.0228427889303475</v>
      </c>
      <c r="H8" s="9" t="n">
        <f aca="false">G8/25.4</f>
        <v>0.00089932239883258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customFormat="false" ht="12.8" hidden="false" customHeight="false" outlineLevel="0" collapsed="false">
      <c r="A9" s="2"/>
      <c r="B9" s="8" t="n">
        <v>3</v>
      </c>
      <c r="C9" s="9" t="n">
        <f aca="false">B9/360*2*3.1416</f>
        <v>0.05236</v>
      </c>
      <c r="D9" s="9" t="n">
        <f aca="false">SIN(C9)</f>
        <v>0.0523360785153136</v>
      </c>
      <c r="E9" s="9" t="n">
        <f aca="false">$D$4*D9/2</f>
        <v>1.57008235545941</v>
      </c>
      <c r="F9" s="9" t="n">
        <f aca="false">ASIN(E9/$F$4)</f>
        <v>0.0130843929698995</v>
      </c>
      <c r="G9" s="9" t="n">
        <f aca="false">$D$4/2+$F$4-$D$4/2*COS(C9)-$F$4*COS(F9)</f>
        <v>0.0513860834184925</v>
      </c>
      <c r="H9" s="9" t="n">
        <f aca="false">G9/25.4</f>
        <v>0.00202307415033435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customFormat="false" ht="12.8" hidden="false" customHeight="false" outlineLevel="0" collapsed="false">
      <c r="A10" s="2"/>
      <c r="B10" s="8" t="n">
        <v>4</v>
      </c>
      <c r="C10" s="9" t="n">
        <f aca="false">B10/360*2*3.1416</f>
        <v>0.0698133333333333</v>
      </c>
      <c r="D10" s="9" t="n">
        <f aca="false">SIN(C10)</f>
        <v>0.0697566366000071</v>
      </c>
      <c r="E10" s="9" t="n">
        <f aca="false">$D$4*D10/2</f>
        <v>2.09269909800021</v>
      </c>
      <c r="F10" s="9" t="n">
        <f aca="false">ASIN(E10/$F$4)</f>
        <v>0.0174400432162599</v>
      </c>
      <c r="G10" s="9" t="n">
        <f aca="false">$D$4/2+$F$4-$D$4/2*COS(C10)-$F$4*COS(F10)</f>
        <v>0.0913276777415888</v>
      </c>
      <c r="H10" s="9" t="n">
        <f aca="false">G10/25.4</f>
        <v>0.00359557786384208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customFormat="false" ht="12.8" hidden="false" customHeight="false" outlineLevel="0" collapsed="false">
      <c r="A11" s="2"/>
      <c r="B11" s="8" t="n">
        <v>5</v>
      </c>
      <c r="C11" s="9" t="n">
        <f aca="false">B11/360*2*3.1416</f>
        <v>0.0872666666666667</v>
      </c>
      <c r="D11" s="9" t="n">
        <f aca="false">SIN(C11)</f>
        <v>0.0871559460380702</v>
      </c>
      <c r="E11" s="9" t="n">
        <f aca="false">$D$4*D11/2</f>
        <v>2.61467838114211</v>
      </c>
      <c r="F11" s="9" t="n">
        <f aca="false">ASIN(E11/$F$4)</f>
        <v>0.0217907109675892</v>
      </c>
      <c r="G11" s="9" t="n">
        <f aca="false">$D$4/2+$F$4-$D$4/2*COS(C11)-$F$4*COS(F11)</f>
        <v>0.142648568560901</v>
      </c>
      <c r="H11" s="9" t="n">
        <f aca="false">G11/25.4</f>
        <v>0.00561608537641342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customFormat="false" ht="12.8" hidden="false" customHeight="false" outlineLevel="0" collapsed="false">
      <c r="A12" s="2"/>
      <c r="B12" s="8" t="n">
        <v>6</v>
      </c>
      <c r="C12" s="9" t="n">
        <f aca="false">B12/360*2*3.1416</f>
        <v>0.10472</v>
      </c>
      <c r="D12" s="9" t="n">
        <f aca="false">SIN(C12)</f>
        <v>0.10452870680651</v>
      </c>
      <c r="E12" s="9" t="n">
        <f aca="false">$D$4*D12/2</f>
        <v>3.1358612041953</v>
      </c>
      <c r="F12" s="9" t="n">
        <f aca="false">ASIN(E12/$F$4)</f>
        <v>0.0261351518525467</v>
      </c>
      <c r="G12" s="9" t="n">
        <f aca="false">$D$4/2+$F$4-$D$4/2*COS(C12)-$F$4*COS(F12)</f>
        <v>0.205324343895811</v>
      </c>
      <c r="H12" s="9" t="n">
        <f aca="false">G12/25.4</f>
        <v>0.00808363558644924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customFormat="false" ht="12.8" hidden="false" customHeight="false" outlineLevel="0" collapsed="false">
      <c r="A13" s="2"/>
      <c r="B13" s="8" t="n">
        <v>7</v>
      </c>
      <c r="C13" s="9" t="n">
        <f aca="false">B13/360*2*3.1416</f>
        <v>0.122173333333333</v>
      </c>
      <c r="D13" s="9" t="n">
        <f aca="false">SIN(C13)</f>
        <v>0.121869626969355</v>
      </c>
      <c r="E13" s="9" t="n">
        <f aca="false">$D$4*D13/2</f>
        <v>3.65608880908065</v>
      </c>
      <c r="F13" s="9" t="n">
        <f aca="false">ASIN(E13/$F$4)</f>
        <v>0.0304721223394846</v>
      </c>
      <c r="G13" s="9" t="n">
        <f aca="false">$D$4/2+$F$4-$D$4/2*COS(C13)-$F$4*COS(F13)</f>
        <v>0.279325198778807</v>
      </c>
      <c r="H13" s="9" t="n">
        <f aca="false">G13/25.4</f>
        <v>0.0109970550700318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customFormat="false" ht="12.8" hidden="false" customHeight="false" outlineLevel="0" collapsed="false">
      <c r="A14" s="2"/>
      <c r="B14" s="8" t="n">
        <v>8</v>
      </c>
      <c r="C14" s="9" t="n">
        <f aca="false">B14/360*2*3.1416</f>
        <v>0.139626666666667</v>
      </c>
      <c r="D14" s="9" t="n">
        <f aca="false">SIN(C14)</f>
        <v>0.139173424289633</v>
      </c>
      <c r="E14" s="9" t="n">
        <f aca="false">$D$4*D14/2</f>
        <v>4.17520272868899</v>
      </c>
      <c r="F14" s="9" t="n">
        <f aca="false">ASIN(E14/$F$4)</f>
        <v>0.0348003799091232</v>
      </c>
      <c r="G14" s="9" t="n">
        <f aca="false">$D$4/2+$F$4-$D$4/2*COS(C14)-$F$4*COS(F14)</f>
        <v>0.364615954380284</v>
      </c>
      <c r="H14" s="9" t="n">
        <f aca="false">G14/25.4</f>
        <v>0.0143549588338694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customFormat="false" ht="12.8" hidden="false" customHeight="false" outlineLevel="0" collapsed="false">
      <c r="A15" s="2"/>
      <c r="B15" s="8" t="n">
        <v>9</v>
      </c>
      <c r="C15" s="9" t="n">
        <f aca="false">B15/360*2*3.1416</f>
        <v>0.15708</v>
      </c>
      <c r="D15" s="9" t="n">
        <f aca="false">SIN(C15)</f>
        <v>0.156434827838406</v>
      </c>
      <c r="E15" s="9" t="n">
        <f aca="false">$D$4*D15/2</f>
        <v>4.69304483515218</v>
      </c>
      <c r="F15" s="9" t="n">
        <f aca="false">ASIN(E15/$F$4)</f>
        <v>0.0391186832297971</v>
      </c>
      <c r="G15" s="9" t="n">
        <f aca="false">$D$4/2+$F$4-$D$4/2*COS(C15)-$F$4*COS(F15)</f>
        <v>0.461156080598272</v>
      </c>
      <c r="H15" s="9" t="n">
        <f aca="false">G15/25.4</f>
        <v>0.0181557512046564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customFormat="false" ht="12.8" hidden="false" customHeight="false" outlineLevel="0" collapsed="false">
      <c r="A16" s="2"/>
      <c r="B16" s="8" t="n">
        <v>10</v>
      </c>
      <c r="C16" s="9" t="n">
        <f aca="false">B16/360*2*3.1416</f>
        <v>0.174533333333333</v>
      </c>
      <c r="D16" s="9" t="n">
        <f aca="false">SIN(C16)</f>
        <v>0.173648579600345</v>
      </c>
      <c r="E16" s="9" t="n">
        <f aca="false">$D$4*D16/2</f>
        <v>5.20945738801035</v>
      </c>
      <c r="F16" s="9" t="n">
        <f aca="false">ASIN(E16/$F$4)</f>
        <v>0.0434257923356843</v>
      </c>
      <c r="G16" s="9" t="n">
        <f aca="false">$D$4/2+$F$4-$D$4/2*COS(C16)-$F$4*COS(F16)</f>
        <v>0.568899722106423</v>
      </c>
      <c r="H16" s="9" t="n">
        <f aca="false">G16/25.4</f>
        <v>0.0223976268545836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customFormat="false" ht="12.8" hidden="false" customHeight="false" outlineLevel="0" collapsed="false">
      <c r="A17" s="2"/>
      <c r="B17" s="8" t="n">
        <v>11</v>
      </c>
      <c r="C17" s="9" t="n">
        <f aca="false">B17/360*2*3.1416</f>
        <v>0.191986666666667</v>
      </c>
      <c r="D17" s="9" t="n">
        <f aca="false">SIN(C17)</f>
        <v>0.19080943607539</v>
      </c>
      <c r="E17" s="9" t="n">
        <f aca="false">$D$4*D17/2</f>
        <v>5.7242830822617</v>
      </c>
      <c r="F17" s="9" t="n">
        <f aca="false">ASIN(E17/$F$4)</f>
        <v>0.0477204688084363</v>
      </c>
      <c r="G17" s="9" t="n">
        <f aca="false">$D$4/2+$F$4-$D$4/2*COS(C17)-$F$4*COS(F17)</f>
        <v>0.687795727852787</v>
      </c>
      <c r="H17" s="9" t="n">
        <f aca="false">G17/25.4</f>
        <v>0.0270785719627082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customFormat="false" ht="12.8" hidden="false" customHeight="false" outlineLevel="0" collapsed="false">
      <c r="A18" s="2"/>
      <c r="B18" s="8" t="n">
        <v>12</v>
      </c>
      <c r="C18" s="9" t="n">
        <f aca="false">B18/360*2*3.1416</f>
        <v>0.20944</v>
      </c>
      <c r="D18" s="9" t="n">
        <f aca="false">SIN(C18)</f>
        <v>0.207912169875969</v>
      </c>
      <c r="E18" s="9" t="n">
        <f aca="false">$D$4*D18/2</f>
        <v>6.23736509627907</v>
      </c>
      <c r="F18" s="9" t="n">
        <f aca="false">ASIN(E18/$F$4)</f>
        <v>0.0520014759626044</v>
      </c>
      <c r="G18" s="9" t="n">
        <f aca="false">$D$4/2+$F$4-$D$4/2*COS(C18)-$F$4*COS(F18)</f>
        <v>0.817787684000521</v>
      </c>
      <c r="H18" s="9" t="n">
        <f aca="false">G18/25.4</f>
        <v>0.0321963655118315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customFormat="false" ht="12.8" hidden="false" customHeight="false" outlineLevel="0" collapsed="false">
      <c r="A19" s="2"/>
      <c r="B19" s="8" t="n">
        <v>13</v>
      </c>
      <c r="C19" s="9" t="n">
        <f aca="false">B19/360*2*3.1416</f>
        <v>0.226893333333333</v>
      </c>
      <c r="D19" s="9" t="n">
        <f aca="false">SIN(C19)</f>
        <v>0.224951571319325</v>
      </c>
      <c r="E19" s="9" t="n">
        <f aca="false">$D$4*D19/2</f>
        <v>6.74854713957975</v>
      </c>
      <c r="F19" s="9" t="n">
        <f aca="false">ASIN(E19/$F$4)</f>
        <v>0.056267579035268</v>
      </c>
      <c r="G19" s="9" t="n">
        <f aca="false">$D$4/2+$F$4-$D$4/2*COS(C19)-$F$4*COS(F19)</f>
        <v>0.95881395030068</v>
      </c>
      <c r="H19" s="9" t="n">
        <f aca="false">G19/25.4</f>
        <v>0.0377485807204992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customFormat="false" ht="12.8" hidden="false" customHeight="false" outlineLevel="0" collapsed="false">
      <c r="A20" s="2"/>
      <c r="B20" s="8" t="n">
        <v>14</v>
      </c>
      <c r="C20" s="9" t="n">
        <f aca="false">B20/360*2*3.1416</f>
        <v>0.244346666666667</v>
      </c>
      <c r="D20" s="9" t="n">
        <f aca="false">SIN(C20)</f>
        <v>0.241922450014439</v>
      </c>
      <c r="E20" s="9" t="n">
        <f aca="false">$D$4*D20/2</f>
        <v>7.25767350043317</v>
      </c>
      <c r="F20" s="9" t="n">
        <f aca="false">ASIN(E20/$F$4)</f>
        <v>0.0605175453802474</v>
      </c>
      <c r="G20" s="9" t="n">
        <f aca="false">$D$4/2+$F$4-$D$4/2*COS(C20)-$F$4*COS(F20)</f>
        <v>1.1108076998858</v>
      </c>
      <c r="H20" s="9" t="n">
        <f aca="false">G20/25.4</f>
        <v>0.043732586609677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customFormat="false" ht="12.8" hidden="false" customHeight="false" outlineLevel="0" collapsed="false">
      <c r="A21" s="2"/>
      <c r="B21" s="8" t="n">
        <v>15</v>
      </c>
      <c r="C21" s="9" t="n">
        <f aca="false">B21/360*2*3.1416</f>
        <v>0.2618</v>
      </c>
      <c r="D21" s="9" t="n">
        <f aca="false">SIN(C21)</f>
        <v>0.258819636443085</v>
      </c>
      <c r="E21" s="9" t="n">
        <f aca="false">$D$4*D21/2</f>
        <v>7.76458909329255</v>
      </c>
      <c r="F21" s="9" t="n">
        <f aca="false">ASIN(E21/$F$4)</f>
        <v>0.0647501446672858</v>
      </c>
      <c r="G21" s="9" t="n">
        <f aca="false">$D$4/2+$F$4-$D$4/2*COS(C21)-$F$4*COS(F21)</f>
        <v>1.27369696247135</v>
      </c>
      <c r="H21" s="9" t="n">
        <f aca="false">G21/25.4</f>
        <v>0.0501455497035964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customFormat="false" ht="12.8" hidden="false" customHeight="false" outlineLevel="0" collapsed="false">
      <c r="A22" s="2"/>
      <c r="B22" s="8" t="n">
        <v>16</v>
      </c>
      <c r="C22" s="9" t="n">
        <f aca="false">B22/360*2*3.1416</f>
        <v>0.279253333333333</v>
      </c>
      <c r="D22" s="9" t="n">
        <f aca="false">SIN(C22)</f>
        <v>0.275637983534517</v>
      </c>
      <c r="E22" s="9" t="n">
        <f aca="false">$D$4*D22/2</f>
        <v>8.26913950603551</v>
      </c>
      <c r="F22" s="9" t="n">
        <f aca="false">ASIN(E22/$F$4)</f>
        <v>0.0689641490865667</v>
      </c>
      <c r="G22" s="9" t="n">
        <f aca="false">$D$4/2+$F$4-$D$4/2*COS(C22)-$F$4*COS(F22)</f>
        <v>1.44740467095147</v>
      </c>
      <c r="H22" s="9" t="n">
        <f aca="false">G22/25.4</f>
        <v>0.0569844358642311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customFormat="false" ht="12.8" hidden="false" customHeight="false" outlineLevel="0" collapsed="false">
      <c r="A23" s="2"/>
      <c r="B23" s="8" t="n">
        <v>17</v>
      </c>
      <c r="C23" s="9" t="n">
        <f aca="false">B23/360*2*3.1416</f>
        <v>0.296706666666667</v>
      </c>
      <c r="D23" s="9" t="n">
        <f aca="false">SIN(C23)</f>
        <v>0.292372368233329</v>
      </c>
      <c r="E23" s="9" t="n">
        <f aca="false">$D$4*D23/2</f>
        <v>8.77117104699987</v>
      </c>
      <c r="F23" s="9" t="n">
        <f aca="false">ASIN(E23/$F$4)</f>
        <v>0.07315833355893</v>
      </c>
      <c r="G23" s="9" t="n">
        <f aca="false">$D$4/2+$F$4-$D$4/2*COS(C23)-$F$4*COS(F23)</f>
        <v>1.63184871137241</v>
      </c>
      <c r="H23" s="9" t="n">
        <f aca="false">G23/25.4</f>
        <v>0.0642460122587564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customFormat="false" ht="12.8" hidden="false" customHeight="false" outlineLevel="0" collapsed="false">
      <c r="A24" s="2"/>
      <c r="B24" s="8" t="n">
        <v>18</v>
      </c>
      <c r="C24" s="9" t="n">
        <f aca="false">B24/360*2*3.1416</f>
        <v>0.31416</v>
      </c>
      <c r="D24" s="9" t="n">
        <f aca="false">SIN(C24)</f>
        <v>0.309017693059994</v>
      </c>
      <c r="E24" s="9" t="n">
        <f aca="false">$D$4*D24/2</f>
        <v>9.27053079179982</v>
      </c>
      <c r="F24" s="9" t="n">
        <f aca="false">ASIN(E24/$F$4)</f>
        <v>0.0773314759521321</v>
      </c>
      <c r="G24" s="9" t="n">
        <f aca="false">$D$4/2+$F$4-$D$4/2*COS(C24)-$F$4*COS(F24)</f>
        <v>1.82694197626715</v>
      </c>
      <c r="H24" s="9" t="n">
        <f aca="false">G24/25.4</f>
        <v>0.0719268494593366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customFormat="false" ht="12.8" hidden="false" customHeight="false" outlineLevel="0" collapsed="false">
      <c r="A25" s="2"/>
      <c r="B25" s="8" t="n">
        <v>19</v>
      </c>
      <c r="C25" s="9" t="n">
        <f aca="false">B25/360*2*3.1416</f>
        <v>0.331613333333333</v>
      </c>
      <c r="D25" s="9" t="n">
        <f aca="false">SIN(C25)</f>
        <v>0.325568887663609</v>
      </c>
      <c r="E25" s="9" t="n">
        <f aca="false">$D$4*D25/2</f>
        <v>9.76706662990827</v>
      </c>
      <c r="F25" s="9" t="n">
        <f aca="false">ASIN(E25/$F$4)</f>
        <v>0.0814823573034846</v>
      </c>
      <c r="G25" s="9" t="n">
        <f aca="false">$D$4/2+$F$4-$D$4/2*COS(C25)-$F$4*COS(F25)</f>
        <v>2.03259242133156</v>
      </c>
      <c r="H25" s="9" t="n">
        <f aca="false">G25/25.4</f>
        <v>0.0800233236744708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customFormat="false" ht="12.8" hidden="false" customHeight="false" outlineLevel="0" collapsed="false">
      <c r="A26" s="2"/>
      <c r="B26" s="8" t="n">
        <v>20</v>
      </c>
      <c r="C26" s="9" t="n">
        <f aca="false">B26/360*2*3.1416</f>
        <v>0.349066666666667</v>
      </c>
      <c r="D26" s="9" t="n">
        <f aca="false">SIN(C26)</f>
        <v>0.342020910366384</v>
      </c>
      <c r="E26" s="9" t="n">
        <f aca="false">$D$4*D26/2</f>
        <v>10.2606273109915</v>
      </c>
      <c r="F26" s="9" t="n">
        <f aca="false">ASIN(E26/$F$4)</f>
        <v>0.0856097620491961</v>
      </c>
      <c r="G26" s="9" t="n">
        <f aca="false">$D$4/2+$F$4-$D$4/2*COS(C26)-$F$4*COS(F26)</f>
        <v>2.2487031254212</v>
      </c>
      <c r="H26" s="9" t="n">
        <f aca="false">G26/25.4</f>
        <v>0.0885316191110709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customFormat="false" ht="12.8" hidden="false" customHeight="false" outlineLevel="0" collapsed="false">
      <c r="A27" s="2"/>
      <c r="B27" s="8" t="n">
        <v>21</v>
      </c>
      <c r="C27" s="9" t="n">
        <f aca="false">B27/360*2*3.1416</f>
        <v>0.36652</v>
      </c>
      <c r="D27" s="9" t="n">
        <f aca="false">SIN(C27)</f>
        <v>0.358368749699392</v>
      </c>
      <c r="E27" s="9" t="n">
        <f aca="false">$D$4*D27/2</f>
        <v>10.7510624909818</v>
      </c>
      <c r="F27" s="9" t="n">
        <f aca="false">ASIN(E27/$F$4)</f>
        <v>0.0897124782607214</v>
      </c>
      <c r="G27" s="9" t="n">
        <f aca="false">$D$4/2+$F$4-$D$4/2*COS(C27)-$F$4*COS(F27)</f>
        <v>2.47517235384586</v>
      </c>
      <c r="H27" s="9" t="n">
        <f aca="false">G27/25.4</f>
        <v>0.0974477304663726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customFormat="false" ht="12.8" hidden="false" customHeight="false" outlineLevel="0" collapsed="false">
      <c r="A28" s="2"/>
      <c r="B28" s="8" t="n">
        <v>22</v>
      </c>
      <c r="C28" s="9" t="n">
        <f aca="false">B28/360*2*3.1416</f>
        <v>0.383973333333333</v>
      </c>
      <c r="D28" s="9" t="n">
        <f aca="false">SIN(C28)</f>
        <v>0.37460742592912</v>
      </c>
      <c r="E28" s="9" t="n">
        <f aca="false">$D$4*D28/2</f>
        <v>11.2382227778736</v>
      </c>
      <c r="F28" s="9" t="n">
        <f aca="false">ASIN(E28/$F$4)</f>
        <v>0.0937892978884109</v>
      </c>
      <c r="G28" s="9" t="n">
        <f aca="false">$D$4/2+$F$4-$D$4/2*COS(C28)-$F$4*COS(F28)</f>
        <v>2.71189362493662</v>
      </c>
      <c r="H28" s="9" t="n">
        <f aca="false">G28/25.4</f>
        <v>0.106767465548686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customFormat="false" ht="12.8" hidden="false" customHeight="false" outlineLevel="0" collapsed="false">
      <c r="A29" s="2"/>
      <c r="B29" s="8" t="n">
        <v>23</v>
      </c>
      <c r="C29" s="9" t="n">
        <f aca="false">B29/360*2*3.1416</f>
        <v>0.401426666666667</v>
      </c>
      <c r="D29" s="9" t="n">
        <f aca="false">SIN(C29)</f>
        <v>0.390731992574345</v>
      </c>
      <c r="E29" s="9" t="n">
        <f aca="false">$D$4*D29/2</f>
        <v>11.7219597772304</v>
      </c>
      <c r="F29" s="9" t="n">
        <f aca="false">ASIN(E29/$F$4)</f>
        <v>0.0978390170127329</v>
      </c>
      <c r="G29" s="9" t="n">
        <f aca="false">$D$4/2+$F$4-$D$4/2*COS(C29)-$F$4*COS(F29)</f>
        <v>2.95875577985838</v>
      </c>
      <c r="H29" s="9" t="n">
        <f aca="false">G29/25.4</f>
        <v>0.11648644802592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customFormat="false" ht="12.8" hidden="false" customHeight="false" outlineLevel="0" collapsed="false">
      <c r="A30" s="2"/>
      <c r="B30" s="8" t="n">
        <v>24</v>
      </c>
      <c r="C30" s="9" t="n">
        <f aca="false">B30/360*2*3.1416</f>
        <v>0.41888</v>
      </c>
      <c r="D30" s="9" t="n">
        <f aca="false">SIN(C30)</f>
        <v>0.406737537912895</v>
      </c>
      <c r="E30" s="9" t="n">
        <f aca="false">$D$4*D30/2</f>
        <v>12.2021261373869</v>
      </c>
      <c r="F30" s="9" t="n">
        <f aca="false">ASIN(E30/$F$4)</f>
        <v>0.101860436103331</v>
      </c>
      <c r="G30" s="9" t="n">
        <f aca="false">$D$4/2+$F$4-$D$4/2*COS(C30)-$F$4*COS(F30)</f>
        <v>3.21564305563781</v>
      </c>
      <c r="H30" s="9" t="n">
        <f aca="false">G30/25.4</f>
        <v>0.126600120300701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customFormat="false" ht="12.8" hidden="false" customHeight="false" outlineLevel="0" collapsed="false">
      <c r="A31" s="2"/>
      <c r="B31" s="8" t="n">
        <v>25</v>
      </c>
      <c r="C31" s="9" t="n">
        <f aca="false">B31/360*2*3.1416</f>
        <v>0.436333333333333</v>
      </c>
      <c r="D31" s="9" t="n">
        <f aca="false">SIN(C31)</f>
        <v>0.42261918647781</v>
      </c>
      <c r="E31" s="9" t="n">
        <f aca="false">$D$4*D31/2</f>
        <v>12.6785755943343</v>
      </c>
      <c r="F31" s="9" t="n">
        <f aca="false">ASIN(E31/$F$4)</f>
        <v>0.10585236028615</v>
      </c>
      <c r="G31" s="9" t="n">
        <f aca="false">$D$4/2+$F$4-$D$4/2*COS(C31)-$F$4*COS(F31)</f>
        <v>3.48243516137516</v>
      </c>
      <c r="H31" s="9" t="n">
        <f aca="false">G31/25.4</f>
        <v>0.137103746510833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customFormat="false" ht="12.8" hidden="false" customHeight="false" outlineLevel="0" collapsed="false">
      <c r="A32" s="2"/>
      <c r="B32" s="8" t="n">
        <v>26</v>
      </c>
      <c r="C32" s="9" t="n">
        <f aca="false">B32/360*2*3.1416</f>
        <v>0.453786666666667</v>
      </c>
      <c r="D32" s="9" t="n">
        <f aca="false">SIN(C32)</f>
        <v>0.438372100542462</v>
      </c>
      <c r="E32" s="9" t="n">
        <f aca="false">$D$4*D32/2</f>
        <v>13.1511630162739</v>
      </c>
      <c r="F32" s="9" t="n">
        <f aca="false">ASIN(E32/$F$4)</f>
        <v>0.109813599618852</v>
      </c>
      <c r="G32" s="9" t="n">
        <f aca="false">$D$4/2+$F$4-$D$4/2*COS(C32)-$F$4*COS(F32)</f>
        <v>3.75900735760483</v>
      </c>
      <c r="H32" s="9" t="n">
        <f aca="false">G32/25.4</f>
        <v>0.147992415653733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customFormat="false" ht="12.8" hidden="false" customHeight="false" outlineLevel="0" collapsed="false">
      <c r="A33" s="2"/>
      <c r="B33" s="8" t="n">
        <v>27</v>
      </c>
      <c r="C33" s="9" t="n">
        <f aca="false">B33/360*2*3.1416</f>
        <v>0.47124</v>
      </c>
      <c r="D33" s="9" t="n">
        <f aca="false">SIN(C33)</f>
        <v>0.453991481594185</v>
      </c>
      <c r="E33" s="9" t="n">
        <f aca="false">$D$4*D33/2</f>
        <v>13.6197444478256</v>
      </c>
      <c r="F33" s="9" t="n">
        <f aca="false">ASIN(E33/$F$4)</f>
        <v>0.113742969374722</v>
      </c>
      <c r="G33" s="9" t="n">
        <f aca="false">$D$4/2+$F$4-$D$4/2*COS(C33)-$F$4*COS(F33)</f>
        <v>4.0452305387672</v>
      </c>
      <c r="H33" s="9" t="n">
        <f aca="false">G33/25.4</f>
        <v>0.159261044833354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customFormat="false" ht="12.8" hidden="false" customHeight="false" outlineLevel="0" collapsed="false">
      <c r="A34" s="2"/>
      <c r="B34" s="8" t="n">
        <v>28</v>
      </c>
      <c r="C34" s="9" t="n">
        <f aca="false">B34/360*2*3.1416</f>
        <v>0.488693333333333</v>
      </c>
      <c r="D34" s="9" t="n">
        <f aca="false">SIN(C34)</f>
        <v>0.46947257179595</v>
      </c>
      <c r="E34" s="9" t="n">
        <f aca="false">$D$4*D34/2</f>
        <v>14.0841771538785</v>
      </c>
      <c r="F34" s="9" t="n">
        <f aca="false">ASIN(E34/$F$4)</f>
        <v>0.117639290335233</v>
      </c>
      <c r="G34" s="9" t="n">
        <f aca="false">$D$4/2+$F$4-$D$4/2*COS(C34)-$F$4*COS(F34)</f>
        <v>4.34097131875211</v>
      </c>
      <c r="H34" s="9" t="n">
        <f aca="false">G34/25.4</f>
        <v>0.170904382628036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customFormat="false" ht="12.8" hidden="false" customHeight="false" outlineLevel="0" collapsed="false">
      <c r="A35" s="2"/>
      <c r="B35" s="8" t="n">
        <v>29</v>
      </c>
      <c r="C35" s="9" t="n">
        <f aca="false">B35/360*2*3.1416</f>
        <v>0.506146666666667</v>
      </c>
      <c r="D35" s="9" t="n">
        <f aca="false">SIN(C35)</f>
        <v>0.48481065543566</v>
      </c>
      <c r="E35" s="9" t="n">
        <f aca="false">$D$4*D35/2</f>
        <v>14.5443196630698</v>
      </c>
      <c r="F35" s="9" t="n">
        <f aca="false">ASIN(E35/$F$4)</f>
        <v>0.121501389091445</v>
      </c>
      <c r="G35" s="9" t="n">
        <f aca="false">$D$4/2+$F$4-$D$4/2*COS(C35)-$F$4*COS(F35)</f>
        <v>4.64609211946979</v>
      </c>
      <c r="H35" s="9" t="n">
        <f aca="false">G35/25.4</f>
        <v>0.182917012577551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customFormat="false" ht="12.8" hidden="false" customHeight="false" outlineLevel="0" collapsed="false">
      <c r="A36" s="2"/>
      <c r="B36" s="8" t="n">
        <v>30</v>
      </c>
      <c r="C36" s="9" t="n">
        <f aca="false">B36/360*2*3.1416</f>
        <v>0.5236</v>
      </c>
      <c r="D36" s="9" t="n">
        <f aca="false">SIN(C36)</f>
        <v>0.500001060362603</v>
      </c>
      <c r="E36" s="9" t="n">
        <f aca="false">$D$4*D36/2</f>
        <v>15.0000318108781</v>
      </c>
      <c r="F36" s="9" t="n">
        <f aca="false">ASIN(E36/$F$4)</f>
        <v>0.125328098354332</v>
      </c>
      <c r="G36" s="9" t="n">
        <f aca="false">$D$4/2+$F$4-$D$4/2*COS(C36)-$F$4*COS(F36)</f>
        <v>4.96045126240351</v>
      </c>
      <c r="H36" s="9" t="n">
        <f aca="false">G36/25.4</f>
        <v>0.19529335678754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customFormat="false" ht="12.8" hidden="false" customHeight="false" outlineLevel="0" collapsed="false">
      <c r="A37" s="2"/>
      <c r="B37" s="8" t="n">
        <v>31</v>
      </c>
      <c r="C37" s="9" t="n">
        <f aca="false">B37/360*2*3.1416</f>
        <v>0.541053333333333</v>
      </c>
      <c r="D37" s="9" t="n">
        <f aca="false">SIN(C37)</f>
        <v>0.515039159410646</v>
      </c>
      <c r="E37" s="9" t="n">
        <f aca="false">$D$4*D37/2</f>
        <v>15.4511747823194</v>
      </c>
      <c r="F37" s="9" t="n">
        <f aca="false">ASIN(E37/$F$4)</f>
        <v>0.12911825727418</v>
      </c>
      <c r="G37" s="9" t="n">
        <f aca="false">$D$4/2+$F$4-$D$4/2*COS(C37)-$F$4*COS(F37)</f>
        <v>5.28390306309409</v>
      </c>
      <c r="H37" s="9" t="n">
        <f aca="false">G37/25.4</f>
        <v>0.208027679649374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customFormat="false" ht="12.8" hidden="false" customHeight="false" outlineLevel="0" collapsed="false">
      <c r="A38" s="2"/>
      <c r="B38" s="8" t="n">
        <v>32</v>
      </c>
      <c r="C38" s="9" t="n">
        <f aca="false">B38/360*2*3.1416</f>
        <v>0.558506666666667</v>
      </c>
      <c r="D38" s="9" t="n">
        <f aca="false">SIN(C38)</f>
        <v>0.52992037180772</v>
      </c>
      <c r="E38" s="9" t="n">
        <f aca="false">$D$4*D38/2</f>
        <v>15.8976111542316</v>
      </c>
      <c r="F38" s="9" t="n">
        <f aca="false">ASIN(E38/$F$4)</f>
        <v>0.132870711769115</v>
      </c>
      <c r="G38" s="9" t="n">
        <f aca="false">$D$4/2+$F$4-$D$4/2*COS(C38)-$F$4*COS(F38)</f>
        <v>5.61629792850326</v>
      </c>
      <c r="H38" s="9" t="n">
        <f aca="false">G38/25.4</f>
        <v>0.221114091673357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customFormat="false" ht="12.8" hidden="false" customHeight="false" outlineLevel="0" collapsed="false">
      <c r="A39" s="2"/>
      <c r="B39" s="8" t="n">
        <v>33</v>
      </c>
      <c r="C39" s="9" t="n">
        <f aca="false">B39/360*2*3.1416</f>
        <v>0.57596</v>
      </c>
      <c r="D39" s="9" t="n">
        <f aca="false">SIN(C39)</f>
        <v>0.54464016457117</v>
      </c>
      <c r="E39" s="9" t="n">
        <f aca="false">$D$4*D39/2</f>
        <v>16.3392049371351</v>
      </c>
      <c r="F39" s="9" t="n">
        <f aca="false">ASIN(E39/$F$4)</f>
        <v>0.136584314862815</v>
      </c>
      <c r="G39" s="9" t="n">
        <f aca="false">$D$4/2+$F$4-$D$4/2*COS(C39)-$F$4*COS(F39)</f>
        <v>5.95748245719898</v>
      </c>
      <c r="H39" s="9" t="n">
        <f aca="false">G39/25.4</f>
        <v>0.234546553433031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customFormat="false" ht="12.8" hidden="false" customHeight="false" outlineLevel="0" collapsed="false">
      <c r="A40" s="2"/>
      <c r="B40" s="8" t="n">
        <v>34</v>
      </c>
      <c r="C40" s="9" t="n">
        <f aca="false">B40/360*2*3.1416</f>
        <v>0.593413333333333</v>
      </c>
      <c r="D40" s="9" t="n">
        <f aca="false">SIN(C40)</f>
        <v>0.559194053888558</v>
      </c>
      <c r="E40" s="9" t="n">
        <f aca="false">$D$4*D40/2</f>
        <v>16.7758216166567</v>
      </c>
      <c r="F40" s="9" t="n">
        <f aca="false">ASIN(E40/$F$4)</f>
        <v>0.140257927031435</v>
      </c>
      <c r="G40" s="9" t="n">
        <f aca="false">$D$4/2+$F$4-$D$4/2*COS(C40)-$F$4*COS(F40)</f>
        <v>6.3072995423032</v>
      </c>
      <c r="H40" s="9" t="n">
        <f aca="false">G40/25.4</f>
        <v>0.248318879618236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customFormat="false" ht="12.8" hidden="false" customHeight="false" outlineLevel="0" collapsed="false">
      <c r="A41" s="2"/>
      <c r="B41" s="8" t="n">
        <v>35</v>
      </c>
      <c r="C41" s="9" t="n">
        <f aca="false">B41/360*2*3.1416</f>
        <v>0.610866666666667</v>
      </c>
      <c r="D41" s="9" t="n">
        <f aca="false">SIN(C41)</f>
        <v>0.573577606483477</v>
      </c>
      <c r="E41" s="9" t="n">
        <f aca="false">$D$4*D41/2</f>
        <v>17.2073281945043</v>
      </c>
      <c r="F41" s="9" t="n">
        <f aca="false">ASIN(E41/$F$4)</f>
        <v>0.14389041655974</v>
      </c>
      <c r="G41" s="9" t="n">
        <f aca="false">$D$4/2+$F$4-$D$4/2*COS(C41)-$F$4*COS(F41)</f>
        <v>6.66558847713745</v>
      </c>
      <c r="H41" s="9" t="n">
        <f aca="false">G41/25.4</f>
        <v>0.262424743194388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customFormat="false" ht="12.8" hidden="false" customHeight="false" outlineLevel="0" collapsed="false">
      <c r="A42" s="2"/>
      <c r="B42" s="8" t="n">
        <v>36</v>
      </c>
      <c r="C42" s="9" t="n">
        <f aca="false">B42/360*2*3.1416</f>
        <v>0.62832</v>
      </c>
      <c r="D42" s="9" t="n">
        <f aca="false">SIN(C42)</f>
        <v>0.58778644096598</v>
      </c>
      <c r="E42" s="9" t="n">
        <f aca="false">$D$4*D42/2</f>
        <v>17.6335932289794</v>
      </c>
      <c r="F42" s="9" t="n">
        <f aca="false">ASIN(E42/$F$4)</f>
        <v>0.147480659906416</v>
      </c>
      <c r="G42" s="9" t="n">
        <f aca="false">$D$4/2+$F$4-$D$4/2*COS(C42)-$F$4*COS(F42)</f>
        <v>7.03218506349862</v>
      </c>
      <c r="H42" s="9" t="n">
        <f aca="false">G42/25.4</f>
        <v>0.2768576796653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customFormat="false" ht="12.8" hidden="false" customHeight="false" outlineLevel="0" collapsed="false">
      <c r="A43" s="2"/>
      <c r="B43" s="8" t="n">
        <v>37</v>
      </c>
      <c r="C43" s="9" t="n">
        <f aca="false">B43/360*2*3.1416</f>
        <v>0.645773333333333</v>
      </c>
      <c r="D43" s="9" t="n">
        <f aca="false">SIN(C43)</f>
        <v>0.601816229167197</v>
      </c>
      <c r="E43" s="9" t="n">
        <f aca="false">$D$4*D43/2</f>
        <v>18.0544868750159</v>
      </c>
      <c r="F43" s="9" t="n">
        <f aca="false">ASIN(E43/$F$4)</f>
        <v>0.151027542078482</v>
      </c>
      <c r="G43" s="9" t="n">
        <f aca="false">$D$4/2+$F$4-$D$4/2*COS(C43)-$F$4*COS(F43)</f>
        <v>7.40692172249329</v>
      </c>
      <c r="H43" s="9" t="n">
        <f aca="false">G43/25.4</f>
        <v>0.291611091436744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customFormat="false" ht="12.8" hidden="false" customHeight="false" outlineLevel="0" collapsed="false">
      <c r="A44" s="2"/>
      <c r="B44" s="8" t="n">
        <v>38</v>
      </c>
      <c r="C44" s="9" t="n">
        <f aca="false">B44/360*2*3.1416</f>
        <v>0.663226666666667</v>
      </c>
      <c r="D44" s="9" t="n">
        <f aca="false">SIN(C44)</f>
        <v>0.615662697457747</v>
      </c>
      <c r="E44" s="9" t="n">
        <f aca="false">$D$4*D44/2</f>
        <v>18.4698809237324</v>
      </c>
      <c r="F44" s="9" t="n">
        <f aca="false">ASIN(E44/$F$4)</f>
        <v>0.154529957014729</v>
      </c>
      <c r="G44" s="9" t="n">
        <f aca="false">$D$4/2+$F$4-$D$4/2*COS(C44)-$F$4*COS(F44)</f>
        <v>7.78962760785458</v>
      </c>
      <c r="H44" s="9" t="n">
        <f aca="false">G44/25.4</f>
        <v>0.30667825227774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customFormat="false" ht="12.8" hidden="false" customHeight="false" outlineLevel="0" collapsed="false">
      <c r="A45" s="2"/>
      <c r="B45" s="8" t="n">
        <v>39</v>
      </c>
      <c r="C45" s="9" t="n">
        <f aca="false">B45/360*2*3.1416</f>
        <v>0.68068</v>
      </c>
      <c r="D45" s="9" t="n">
        <f aca="false">SIN(C45)</f>
        <v>0.629321628049529</v>
      </c>
      <c r="E45" s="9" t="n">
        <f aca="false">$D$4*D45/2</f>
        <v>18.8796488414859</v>
      </c>
      <c r="F45" s="9" t="n">
        <f aca="false">ASIN(E45/$F$4)</f>
        <v>0.157986807978033</v>
      </c>
      <c r="G45" s="9" t="n">
        <f aca="false">$D$4/2+$F$4-$D$4/2*COS(C45)-$F$4*COS(F45)</f>
        <v>8.18012872166108</v>
      </c>
      <c r="H45" s="9" t="n">
        <f aca="false">G45/25.4</f>
        <v>0.32205231187642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customFormat="false" ht="12.8" hidden="false" customHeight="false" outlineLevel="0" collapsed="false">
      <c r="A46" s="2"/>
      <c r="B46" s="8" t="n">
        <v>40</v>
      </c>
      <c r="C46" s="9" t="n">
        <f aca="false">B46/360*2*3.1416</f>
        <v>0.698133333333333</v>
      </c>
      <c r="D46" s="9" t="n">
        <f aca="false">SIN(C46)</f>
        <v>0.642788860280508</v>
      </c>
      <c r="E46" s="9" t="n">
        <f aca="false">$D$4*D46/2</f>
        <v>19.2836658084152</v>
      </c>
      <c r="F46" s="9" t="n">
        <f aca="false">ASIN(E46/$F$4)</f>
        <v>0.161397007956402</v>
      </c>
      <c r="G46" s="9" t="n">
        <f aca="false">$D$4/2+$F$4-$D$4/2*COS(C46)-$F$4*COS(F46)</f>
        <v>8.57824803237415</v>
      </c>
      <c r="H46" s="9" t="n">
        <f aca="false">G46/25.4</f>
        <v>0.337726300487171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customFormat="false" ht="12.8" hidden="false" customHeight="false" outlineLevel="0" collapsed="false">
      <c r="A47" s="2"/>
      <c r="B47" s="2"/>
      <c r="C47" s="10"/>
      <c r="D47" s="10"/>
      <c r="E47" s="10"/>
      <c r="F47" s="10"/>
      <c r="G47" s="10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customFormat="false" ht="12.8" hidden="false" customHeight="false" outlineLevel="0" collapsed="false">
      <c r="A48" s="2"/>
      <c r="B48" s="2"/>
      <c r="C48" s="10"/>
      <c r="D48" s="10"/>
      <c r="E48" s="10"/>
      <c r="F48" s="10"/>
      <c r="G48" s="10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customFormat="false" ht="12.8" hidden="false" customHeight="false" outlineLevel="0" collapsed="false">
      <c r="A49" s="2"/>
      <c r="B49" s="2"/>
      <c r="C49" s="10"/>
      <c r="D49" s="10"/>
      <c r="E49" s="10"/>
      <c r="F49" s="10"/>
      <c r="G49" s="10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customFormat="false" ht="12.8" hidden="false" customHeight="false" outlineLevel="0" collapsed="false">
      <c r="A50" s="2"/>
      <c r="B50" s="2"/>
      <c r="C50" s="10"/>
      <c r="D50" s="10"/>
      <c r="E50" s="10"/>
      <c r="F50" s="10"/>
      <c r="G50" s="10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customFormat="false" ht="12.8" hidden="false" customHeight="false" outlineLevel="0" collapsed="false">
      <c r="A51" s="2"/>
      <c r="B51" s="2"/>
      <c r="C51" s="10"/>
      <c r="D51" s="10"/>
      <c r="E51" s="10"/>
      <c r="F51" s="10"/>
      <c r="G51" s="10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customFormat="false" ht="12.8" hidden="false" customHeight="false" outlineLevel="0" collapsed="false">
      <c r="A52" s="2"/>
      <c r="B52" s="2"/>
      <c r="C52" s="10"/>
      <c r="D52" s="10"/>
      <c r="E52" s="10"/>
      <c r="F52" s="10"/>
      <c r="G52" s="10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customFormat="false" ht="12.8" hidden="false" customHeight="false" outlineLevel="0" collapsed="false">
      <c r="A53" s="2"/>
      <c r="B53" s="2"/>
      <c r="C53" s="10"/>
      <c r="D53" s="10"/>
      <c r="E53" s="10"/>
      <c r="F53" s="10"/>
      <c r="G53" s="10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customFormat="false" ht="12.8" hidden="false" customHeight="false" outlineLevel="0" collapsed="false">
      <c r="A54" s="2"/>
      <c r="B54" s="2"/>
      <c r="C54" s="10"/>
      <c r="D54" s="10"/>
      <c r="E54" s="10"/>
      <c r="F54" s="10"/>
      <c r="G54" s="10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customFormat="false" ht="12.8" hidden="false" customHeight="false" outlineLevel="0" collapsed="false">
      <c r="A55" s="2"/>
      <c r="B55" s="2"/>
      <c r="C55" s="10"/>
      <c r="D55" s="10"/>
      <c r="E55" s="10"/>
      <c r="F55" s="10"/>
      <c r="G55" s="10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customFormat="false" ht="12.8" hidden="false" customHeight="false" outlineLevel="0" collapsed="false">
      <c r="A56" s="2"/>
      <c r="B56" s="2"/>
      <c r="C56" s="10"/>
      <c r="D56" s="10"/>
      <c r="E56" s="10"/>
      <c r="F56" s="10"/>
      <c r="G56" s="10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customFormat="false" ht="12.8" hidden="false" customHeight="false" outlineLevel="0" collapsed="false">
      <c r="A57" s="2"/>
      <c r="B57" s="2"/>
      <c r="C57" s="10"/>
      <c r="D57" s="10"/>
      <c r="E57" s="10"/>
      <c r="F57" s="10"/>
      <c r="G57" s="10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customFormat="false" ht="12.8" hidden="false" customHeight="false" outlineLevel="0" collapsed="false">
      <c r="A58" s="2"/>
      <c r="B58" s="2"/>
      <c r="C58" s="10"/>
      <c r="D58" s="10"/>
      <c r="E58" s="10"/>
      <c r="F58" s="10"/>
      <c r="G58" s="10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customFormat="false" ht="12.8" hidden="false" customHeight="false" outlineLevel="0" collapsed="false">
      <c r="A59" s="2"/>
      <c r="B59" s="2"/>
      <c r="C59" s="10"/>
      <c r="D59" s="10"/>
      <c r="E59" s="10"/>
      <c r="F59" s="10"/>
      <c r="G59" s="10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customFormat="false" ht="12.8" hidden="false" customHeight="false" outlineLevel="0" collapsed="false">
      <c r="A60" s="2"/>
      <c r="B60" s="2"/>
      <c r="C60" s="10"/>
      <c r="D60" s="10"/>
      <c r="E60" s="10"/>
      <c r="F60" s="10"/>
      <c r="G60" s="10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customFormat="false" ht="12.8" hidden="false" customHeight="false" outlineLevel="0" collapsed="false">
      <c r="A61" s="2"/>
      <c r="B61" s="2"/>
      <c r="C61" s="10"/>
      <c r="D61" s="10"/>
      <c r="E61" s="10"/>
      <c r="F61" s="10"/>
      <c r="G61" s="10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customFormat="false" ht="12.8" hidden="false" customHeight="false" outlineLevel="0" collapsed="false">
      <c r="A62" s="2"/>
      <c r="B62" s="2"/>
      <c r="C62" s="10"/>
      <c r="D62" s="10"/>
      <c r="E62" s="10"/>
      <c r="F62" s="10"/>
      <c r="G62" s="10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customFormat="false" ht="12.8" hidden="false" customHeight="false" outlineLevel="0" collapsed="false">
      <c r="A63" s="2"/>
      <c r="B63" s="2"/>
      <c r="C63" s="10"/>
      <c r="D63" s="10"/>
      <c r="E63" s="10"/>
      <c r="F63" s="10"/>
      <c r="G63" s="10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customFormat="false" ht="12.8" hidden="false" customHeight="false" outlineLevel="0" collapsed="false">
      <c r="A64" s="2"/>
      <c r="B64" s="2"/>
      <c r="C64" s="10"/>
      <c r="D64" s="10"/>
      <c r="E64" s="10"/>
      <c r="F64" s="10"/>
      <c r="G64" s="10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customFormat="false" ht="12.8" hidden="false" customHeight="false" outlineLevel="0" collapsed="false">
      <c r="A65" s="2"/>
      <c r="B65" s="2"/>
      <c r="C65" s="10"/>
      <c r="D65" s="10"/>
      <c r="E65" s="10"/>
      <c r="F65" s="10"/>
      <c r="G65" s="10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customFormat="false" ht="12.8" hidden="false" customHeight="false" outlineLevel="0" collapsed="false">
      <c r="A66" s="2"/>
      <c r="B66" s="2"/>
      <c r="C66" s="10"/>
      <c r="D66" s="10"/>
      <c r="E66" s="10"/>
      <c r="F66" s="10"/>
      <c r="G66" s="10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customFormat="false" ht="12.8" hidden="false" customHeight="false" outlineLevel="0" collapsed="false">
      <c r="A67" s="2"/>
      <c r="B67" s="2"/>
      <c r="C67" s="10"/>
      <c r="D67" s="10"/>
      <c r="E67" s="10"/>
      <c r="F67" s="10"/>
      <c r="G67" s="10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customFormat="false" ht="12.8" hidden="false" customHeight="false" outlineLevel="0" collapsed="false">
      <c r="A68" s="2"/>
      <c r="B68" s="2"/>
      <c r="C68" s="10"/>
      <c r="D68" s="10"/>
      <c r="E68" s="10"/>
      <c r="F68" s="10"/>
      <c r="G68" s="10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customFormat="false" ht="12.8" hidden="false" customHeight="false" outlineLevel="0" collapsed="false">
      <c r="A69" s="2"/>
      <c r="B69" s="2"/>
      <c r="C69" s="10"/>
      <c r="D69" s="10"/>
      <c r="E69" s="10"/>
      <c r="F69" s="10"/>
      <c r="G69" s="10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customFormat="false" ht="12.8" hidden="false" customHeight="false" outlineLevel="0" collapsed="false">
      <c r="A70" s="2"/>
      <c r="B70" s="2"/>
      <c r="C70" s="10"/>
      <c r="D70" s="10"/>
      <c r="E70" s="10"/>
      <c r="F70" s="10"/>
      <c r="G70" s="10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customFormat="false" ht="12.8" hidden="false" customHeight="false" outlineLevel="0" collapsed="false">
      <c r="A71" s="2"/>
      <c r="B71" s="2"/>
      <c r="C71" s="10"/>
      <c r="D71" s="10"/>
      <c r="E71" s="10"/>
      <c r="F71" s="10"/>
      <c r="G71" s="10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customFormat="false" ht="12.8" hidden="false" customHeight="false" outlineLevel="0" collapsed="false">
      <c r="A72" s="2"/>
      <c r="B72" s="2"/>
      <c r="C72" s="10"/>
      <c r="D72" s="10"/>
      <c r="E72" s="10"/>
      <c r="F72" s="10"/>
      <c r="G72" s="10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customFormat="false" ht="12.8" hidden="false" customHeight="false" outlineLevel="0" collapsed="false">
      <c r="A73" s="2"/>
      <c r="B73" s="2"/>
      <c r="C73" s="10"/>
      <c r="D73" s="10"/>
      <c r="E73" s="10"/>
      <c r="F73" s="10"/>
      <c r="G73" s="10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customFormat="false" ht="12.8" hidden="false" customHeight="false" outlineLevel="0" collapsed="false">
      <c r="A74" s="2"/>
      <c r="B74" s="2"/>
      <c r="C74" s="10"/>
      <c r="D74" s="10"/>
      <c r="E74" s="10"/>
      <c r="F74" s="10"/>
      <c r="G74" s="10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customFormat="false" ht="12.8" hidden="false" customHeight="false" outlineLevel="0" collapsed="false">
      <c r="A75" s="2"/>
      <c r="B75" s="2"/>
      <c r="C75" s="10"/>
      <c r="D75" s="10"/>
      <c r="E75" s="10"/>
      <c r="F75" s="10"/>
      <c r="G75" s="10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customFormat="false" ht="12.8" hidden="false" customHeight="false" outlineLevel="0" collapsed="false">
      <c r="A76" s="2"/>
      <c r="B76" s="2"/>
      <c r="C76" s="10"/>
      <c r="D76" s="10"/>
      <c r="E76" s="10"/>
      <c r="F76" s="10"/>
      <c r="G76" s="10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customFormat="false" ht="12.8" hidden="false" customHeight="false" outlineLevel="0" collapsed="false">
      <c r="A77" s="2"/>
      <c r="B77" s="2"/>
      <c r="C77" s="10"/>
      <c r="D77" s="10"/>
      <c r="E77" s="10"/>
      <c r="F77" s="10"/>
      <c r="G77" s="10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customFormat="false" ht="12.8" hidden="false" customHeight="false" outlineLevel="0" collapsed="false">
      <c r="A78" s="2"/>
      <c r="B78" s="2"/>
      <c r="C78" s="11" t="s">
        <v>10</v>
      </c>
      <c r="D78" s="11"/>
      <c r="E78" s="11"/>
      <c r="F78" s="11"/>
      <c r="G78" s="11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customFormat="false" ht="14.65" hidden="false" customHeight="false" outlineLevel="0" collapsed="false">
      <c r="A79" s="2"/>
      <c r="B79" s="2"/>
      <c r="C79" s="10"/>
      <c r="D79" s="10"/>
      <c r="E79" s="10"/>
      <c r="F79" s="10"/>
      <c r="G79" s="10"/>
      <c r="H79" s="1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customFormat="false" ht="14.65" hidden="false" customHeight="false" outlineLevel="0" collapsed="false">
      <c r="A80" s="2"/>
      <c r="B80" s="2"/>
      <c r="C80" s="10"/>
      <c r="D80" s="10"/>
      <c r="E80" s="10"/>
      <c r="F80" s="10"/>
      <c r="G80" s="10"/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customFormat="false" ht="14.65" hidden="false" customHeight="false" outlineLevel="0" collapsed="false">
      <c r="A81" s="2"/>
      <c r="B81" s="2"/>
      <c r="C81" s="10"/>
      <c r="D81" s="10"/>
      <c r="E81" s="10"/>
      <c r="F81" s="10"/>
      <c r="G81" s="10"/>
      <c r="H81" s="1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customFormat="false" ht="14.65" hidden="false" customHeight="false" outlineLevel="0" collapsed="false">
      <c r="A82" s="2"/>
      <c r="B82" s="2"/>
      <c r="C82" s="10"/>
      <c r="D82" s="10"/>
      <c r="E82" s="10"/>
      <c r="F82" s="10"/>
      <c r="G82" s="10"/>
      <c r="H82" s="1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customFormat="false" ht="14.65" hidden="false" customHeight="false" outlineLevel="0" collapsed="false">
      <c r="A83" s="2"/>
      <c r="B83" s="2"/>
      <c r="C83" s="10"/>
      <c r="D83" s="10"/>
      <c r="E83" s="10"/>
      <c r="F83" s="10"/>
      <c r="G83" s="10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customFormat="false" ht="14.65" hidden="false" customHeight="false" outlineLevel="0" collapsed="false">
      <c r="A84" s="2"/>
      <c r="B84" s="2"/>
      <c r="C84" s="10"/>
      <c r="D84" s="10"/>
      <c r="E84" s="10"/>
      <c r="F84" s="10"/>
      <c r="G84" s="10"/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customFormat="false" ht="14.65" hidden="false" customHeight="false" outlineLevel="0" collapsed="false">
      <c r="A85" s="2"/>
      <c r="B85" s="2"/>
      <c r="C85" s="10"/>
      <c r="D85" s="10"/>
      <c r="E85" s="10"/>
      <c r="F85" s="10"/>
      <c r="G85" s="10"/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customFormat="false" ht="14.65" hidden="false" customHeight="false" outlineLevel="0" collapsed="false">
      <c r="A86" s="2"/>
      <c r="B86" s="2"/>
      <c r="C86" s="10"/>
      <c r="D86" s="10"/>
      <c r="E86" s="10"/>
      <c r="F86" s="10"/>
      <c r="G86" s="10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customFormat="false" ht="14.65" hidden="false" customHeight="false" outlineLevel="0" collapsed="false">
      <c r="A87" s="2"/>
      <c r="B87" s="2"/>
      <c r="C87" s="10"/>
      <c r="D87" s="10"/>
      <c r="E87" s="10"/>
      <c r="F87" s="10"/>
      <c r="G87" s="10"/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customFormat="false" ht="14.65" hidden="false" customHeight="false" outlineLevel="0" collapsed="false">
      <c r="A88" s="2"/>
      <c r="B88" s="2"/>
      <c r="C88" s="10"/>
      <c r="D88" s="10"/>
      <c r="E88" s="10"/>
      <c r="F88" s="10"/>
      <c r="G88" s="10"/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customFormat="false" ht="12.8" hidden="false" customHeight="false" outlineLevel="0" collapsed="false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customFormat="false" ht="12.8" hidden="false" customHeight="false" outlineLevel="0" collapsed="false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customFormat="false" ht="12.8" hidden="false" customHeight="false" outlineLevel="0" collapsed="false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customFormat="false" ht="12.8" hidden="false" customHeight="false" outlineLevel="0" collapsed="false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customFormat="false" ht="12.8" hidden="false" customHeight="false" outlineLevel="0" collapsed="false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customFormat="false" ht="12.8" hidden="false" customHeight="false" outlineLevel="0" collapsed="false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customFormat="false" ht="12.8" hidden="false" customHeight="false" outlineLevel="0" collapsed="false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customFormat="false" ht="12.8" hidden="false" customHeight="false" outlineLevel="0" collapsed="false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customFormat="false" ht="12.8" hidden="false" customHeight="false" outlineLevel="0" collapsed="false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customFormat="false" ht="12.8" hidden="false" customHeight="false" outlineLevel="0" collapsed="false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customFormat="false" ht="12.8" hidden="false" customHeight="false" outlineLevel="0" collapsed="false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customFormat="false" ht="12.8" hidden="false" customHeight="false" outlineLevel="0" collapsed="false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customFormat="false" ht="12.8" hidden="false" customHeight="false" outlineLevel="0" collapsed="false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customFormat="false" ht="12.8" hidden="false" customHeight="false" outlineLevel="0" collapsed="false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customFormat="false" ht="12.8" hidden="false" customHeight="false" outlineLevel="0" collapsed="false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customFormat="false" ht="12.8" hidden="false" customHeight="false" outlineLevel="0" collapsed="false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customFormat="false" ht="12.8" hidden="false" customHeight="false" outlineLevel="0" collapsed="false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customFormat="false" ht="12.8" hidden="false" customHeight="false" outlineLevel="0" collapsed="false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customFormat="false" ht="12.8" hidden="false" customHeight="false" outlineLevel="0" collapsed="false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customFormat="false" ht="12.8" hidden="false" customHeight="false" outlineLevel="0" collapsed="false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customFormat="false" ht="12.8" hidden="false" customHeight="false" outlineLevel="0" collapsed="false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customFormat="false" ht="12.8" hidden="false" customHeight="false" outlineLevel="0" collapsed="false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customFormat="false" ht="12.8" hidden="false" customHeight="false" outlineLevel="0" collapsed="false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customFormat="false" ht="12.8" hidden="false" customHeight="false" outlineLevel="0" collapsed="false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customFormat="false" ht="12.8" hidden="false" customHeight="false" outlineLevel="0" collapsed="false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customFormat="false" ht="12.8" hidden="false" customHeight="false" outlineLevel="0" collapsed="false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customFormat="false" ht="12.8" hidden="false" customHeight="false" outlineLevel="0" collapsed="false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customFormat="false" ht="12.8" hidden="false" customHeight="false" outlineLevel="0" collapsed="false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customFormat="false" ht="12.8" hidden="false" customHeight="false" outlineLevel="0" collapsed="false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customFormat="false" ht="12.8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customFormat="false" ht="12.8" hidden="false" customHeight="false" outlineLevel="0" collapsed="false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customFormat="false" ht="12.8" hidden="false" customHeight="false" outlineLevel="0" collapsed="false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customFormat="false" ht="12.8" hidden="false" customHeight="false" outlineLevel="0" collapsed="false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customFormat="false" ht="12.8" hidden="false" customHeight="false" outlineLevel="0" collapsed="false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customFormat="false" ht="12.8" hidden="false" customHeight="false" outlineLevel="0" collapsed="false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customFormat="false" ht="12.8" hidden="false" customHeight="false" outlineLevel="0" collapsed="false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customFormat="false" ht="12.8" hidden="false" customHeight="false" outlineLevel="0" collapsed="false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customFormat="false" ht="12.8" hidden="false" customHeight="false" outlineLevel="0" collapsed="false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customFormat="false" ht="12.8" hidden="false" customHeight="false" outlineLevel="0" collapsed="false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customFormat="false" ht="12.8" hidden="false" customHeight="false" outlineLevel="0" collapsed="false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customFormat="false" ht="12.8" hidden="false" customHeight="false" outlineLevel="0" collapsed="false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customFormat="false" ht="12.8" hidden="false" customHeight="false" outlineLevel="0" collapsed="false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customFormat="false" ht="12.8" hidden="false" customHeight="false" outlineLevel="0" collapsed="false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customFormat="false" ht="12.8" hidden="false" customHeight="false" outlineLevel="0" collapsed="false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customFormat="false" ht="12.8" hidden="false" customHeight="false" outlineLevel="0" collapsed="false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customFormat="false" ht="12.8" hidden="false" customHeight="false" outlineLevel="0" collapsed="false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customFormat="false" ht="12.8" hidden="false" customHeight="false" outlineLevel="0" collapsed="false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customFormat="false" ht="12.8" hidden="false" customHeight="false" outlineLevel="0" collapsed="false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customFormat="false" ht="12.8" hidden="false" customHeight="false" outlineLevel="0" collapsed="false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customFormat="false" ht="12.8" hidden="false" customHeight="false" outlineLevel="0" collapsed="false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customFormat="false" ht="12.8" hidden="false" customHeight="false" outlineLevel="0" collapsed="false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customFormat="false" ht="12.8" hidden="false" customHeight="false" outlineLevel="0" collapsed="false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customFormat="false" ht="12.8" hidden="false" customHeight="false" outlineLevel="0" collapsed="false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customFormat="false" ht="12.8" hidden="false" customHeight="false" outlineLevel="0" collapsed="false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customFormat="false" ht="12.8" hidden="false" customHeight="false" outlineLevel="0" collapsed="false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customFormat="false" ht="12.8" hidden="false" customHeight="false" outlineLevel="0" collapsed="false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customFormat="false" ht="12.8" hidden="false" customHeight="false" outlineLevel="0" collapsed="false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customFormat="false" ht="12.8" hidden="false" customHeight="false" outlineLevel="0" collapsed="false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customFormat="false" ht="12.8" hidden="false" customHeight="false" outlineLevel="0" collapsed="false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customFormat="false" ht="12.8" hidden="false" customHeight="false" outlineLevel="0" collapsed="false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customFormat="false" ht="12.8" hidden="false" customHeight="false" outlineLevel="0" collapsed="false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customFormat="false" ht="12.8" hidden="false" customHeight="false" outlineLevel="0" collapsed="false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customFormat="false" ht="12.8" hidden="false" customHeight="false" outlineLevel="0" collapsed="false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customFormat="false" ht="12.8" hidden="false" customHeight="false" outlineLevel="0" collapsed="false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customFormat="false" ht="12.8" hidden="false" customHeight="false" outlineLevel="0" collapsed="false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customFormat="false" ht="12.8" hidden="false" customHeight="false" outlineLevel="0" collapsed="false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customFormat="false" ht="12.8" hidden="false" customHeight="false" outlineLevel="0" collapsed="false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customFormat="false" ht="12.8" hidden="false" customHeight="false" outlineLevel="0" collapsed="false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customFormat="false" ht="12.8" hidden="false" customHeight="false" outlineLevel="0" collapsed="false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customFormat="false" ht="12.8" hidden="false" customHeight="false" outlineLevel="0" collapsed="false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customFormat="false" ht="12.8" hidden="false" customHeight="false" outlineLevel="0" collapsed="false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customFormat="false" ht="12.8" hidden="false" customHeight="false" outlineLevel="0" collapsed="false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customFormat="false" ht="12.8" hidden="false" customHeight="false" outlineLevel="0" collapsed="false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customFormat="false" ht="12.8" hidden="false" customHeight="false" outlineLevel="0" collapsed="false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customFormat="false" ht="12.8" hidden="false" customHeight="false" outlineLevel="0" collapsed="false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customFormat="false" ht="12.8" hidden="false" customHeight="false" outlineLevel="0" collapsed="false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customFormat="false" ht="12.8" hidden="false" customHeight="false" outlineLevel="0" collapsed="false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customFormat="false" ht="12.8" hidden="false" customHeight="false" outlineLevel="0" collapsed="false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customFormat="false" ht="12.8" hidden="false" customHeight="false" outlineLevel="0" collapsed="false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customFormat="false" ht="12.8" hidden="false" customHeight="false" outlineLevel="0" collapsed="false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customFormat="false" ht="12.8" hidden="false" customHeight="false" outlineLevel="0" collapsed="false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customFormat="false" ht="12.8" hidden="false" customHeight="false" outlineLevel="0" collapsed="false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customFormat="false" ht="12.8" hidden="false" customHeight="false" outlineLevel="0" collapsed="false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customFormat="false" ht="12.8" hidden="false" customHeight="false" outlineLevel="0" collapsed="false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customFormat="false" ht="12.8" hidden="false" customHeight="false" outlineLevel="0" collapsed="false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customFormat="false" ht="12.8" hidden="false" customHeight="false" outlineLevel="0" collapsed="false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customFormat="false" ht="12.8" hidden="false" customHeight="false" outlineLevel="0" collapsed="false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customFormat="false" ht="12.8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customFormat="false" ht="12.8" hidden="false" customHeight="false" outlineLevel="0" collapsed="false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customFormat="false" ht="12.8" hidden="false" customHeight="false" outlineLevel="0" collapsed="false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customFormat="false" ht="12.8" hidden="false" customHeight="false" outlineLevel="0" collapsed="false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customFormat="false" ht="12.8" hidden="false" customHeight="false" outlineLevel="0" collapsed="false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customFormat="false" ht="12.8" hidden="false" customHeight="false" outlineLevel="0" collapsed="false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customFormat="false" ht="12.8" hidden="false" customHeight="false" outlineLevel="0" collapsed="false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customFormat="false" ht="12.8" hidden="false" customHeight="false" outlineLevel="0" collapsed="false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customFormat="false" ht="12.8" hidden="false" customHeight="false" outlineLevel="0" collapsed="false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customFormat="false" ht="12.8" hidden="false" customHeight="false" outlineLevel="0" collapsed="false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customFormat="false" ht="12.8" hidden="false" customHeight="false" outlineLevel="0" collapsed="false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customFormat="false" ht="12.8" hidden="false" customHeight="false" outlineLevel="0" collapsed="false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customFormat="false" ht="12.8" hidden="false" customHeight="false" outlineLevel="0" collapsed="false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customFormat="false" ht="12.8" hidden="false" customHeight="false" outlineLevel="0" collapsed="false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customFormat="false" ht="12.8" hidden="false" customHeight="false" outlineLevel="0" collapsed="false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customFormat="false" ht="12.8" hidden="false" customHeight="false" outlineLevel="0" collapsed="false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customFormat="false" ht="12.8" hidden="false" customHeight="false" outlineLevel="0" collapsed="false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customFormat="false" ht="12.8" hidden="false" customHeight="false" outlineLevel="0" collapsed="false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customFormat="false" ht="12.8" hidden="false" customHeight="false" outlineLevel="0" collapsed="false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customFormat="false" ht="12.8" hidden="false" customHeight="false" outlineLevel="0" collapsed="false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customFormat="false" ht="12.8" hidden="false" customHeight="false" outlineLevel="0" collapsed="false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customFormat="false" ht="12.8" hidden="false" customHeight="false" outlineLevel="0" collapsed="false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customFormat="false" ht="12.8" hidden="false" customHeight="false" outlineLevel="0" collapsed="false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customFormat="false" ht="12.8" hidden="false" customHeight="false" outlineLevel="0" collapsed="false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customFormat="false" ht="12.8" hidden="false" customHeight="false" outlineLevel="0" collapsed="false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customFormat="false" ht="12.8" hidden="false" customHeight="false" outlineLevel="0" collapsed="false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customFormat="false" ht="12.8" hidden="false" customHeight="false" outlineLevel="0" collapsed="false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customFormat="false" ht="12.8" hidden="false" customHeight="false" outlineLevel="0" collapsed="false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customFormat="false" ht="12.8" hidden="false" customHeight="false" outlineLevel="0" collapsed="false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customFormat="false" ht="12.8" hidden="false" customHeight="false" outlineLevel="0" collapsed="false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customFormat="false" ht="12.8" hidden="false" customHeight="false" outlineLevel="0" collapsed="false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customFormat="false" ht="12.8" hidden="false" customHeight="false" outlineLevel="0" collapsed="false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customFormat="false" ht="12.8" hidden="false" customHeight="false" outlineLevel="0" collapsed="false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customFormat="false" ht="12.8" hidden="false" customHeight="false" outlineLevel="0" collapsed="false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customFormat="false" ht="12.8" hidden="false" customHeight="false" outlineLevel="0" collapsed="false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customFormat="false" ht="12.8" hidden="false" customHeight="false" outlineLevel="0" collapsed="false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customFormat="false" ht="12.8" hidden="false" customHeight="false" outlineLevel="0" collapsed="false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customFormat="false" ht="12.8" hidden="false" customHeight="false" outlineLevel="0" collapsed="false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customFormat="false" ht="12.8" hidden="false" customHeight="false" outlineLevel="0" collapsed="false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customFormat="false" ht="12.8" hidden="false" customHeight="false" outlineLevel="0" collapsed="false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customFormat="false" ht="12.8" hidden="false" customHeight="false" outlineLevel="0" collapsed="false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customFormat="false" ht="12.8" hidden="false" customHeight="false" outlineLevel="0" collapsed="false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customFormat="false" ht="12.8" hidden="false" customHeight="false" outlineLevel="0" collapsed="false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customFormat="false" ht="12.8" hidden="false" customHeight="false" outlineLevel="0" collapsed="false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customFormat="false" ht="12.8" hidden="false" customHeight="false" outlineLevel="0" collapsed="false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customFormat="false" ht="12.8" hidden="false" customHeight="false" outlineLevel="0" collapsed="false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customFormat="false" ht="12.8" hidden="false" customHeight="false" outlineLevel="0" collapsed="false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customFormat="false" ht="12.8" hidden="false" customHeight="false" outlineLevel="0" collapsed="false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customFormat="false" ht="12.8" hidden="false" customHeight="false" outlineLevel="0" collapsed="false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customFormat="false" ht="12.8" hidden="false" customHeight="false" outlineLevel="0" collapsed="false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customFormat="false" ht="12.8" hidden="false" customHeight="false" outlineLevel="0" collapsed="false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customFormat="false" ht="12.8" hidden="false" customHeight="false" outlineLevel="0" collapsed="false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customFormat="false" ht="12.8" hidden="false" customHeight="false" outlineLevel="0" collapsed="false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customFormat="false" ht="12.8" hidden="false" customHeight="false" outlineLevel="0" collapsed="false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customFormat="false" ht="12.8" hidden="false" customHeight="false" outlineLevel="0" collapsed="false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customFormat="false" ht="12.8" hidden="false" customHeight="false" outlineLevel="0" collapsed="false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customFormat="false" ht="12.8" hidden="false" customHeight="false" outlineLevel="0" collapsed="false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customFormat="false" ht="12.8" hidden="false" customHeight="false" outlineLevel="0" collapsed="false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customFormat="false" ht="12.8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customFormat="false" ht="12.8" hidden="false" customHeight="false" outlineLevel="0" collapsed="false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customFormat="false" ht="12.8" hidden="false" customHeight="false" outlineLevel="0" collapsed="false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customFormat="false" ht="12.8" hidden="false" customHeight="false" outlineLevel="0" collapsed="false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customFormat="false" ht="12.8" hidden="false" customHeight="false" outlineLevel="0" collapsed="false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customFormat="false" ht="12.8" hidden="false" customHeight="false" outlineLevel="0" collapsed="false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customFormat="false" ht="12.8" hidden="false" customHeight="false" outlineLevel="0" collapsed="false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customFormat="false" ht="12.8" hidden="false" customHeight="false" outlineLevel="0" collapsed="false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customFormat="false" ht="12.8" hidden="false" customHeight="false" outlineLevel="0" collapsed="false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customFormat="false" ht="12.8" hidden="false" customHeight="false" outlineLevel="0" collapsed="false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customFormat="false" ht="12.8" hidden="false" customHeight="false" outlineLevel="0" collapsed="false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customFormat="false" ht="12.8" hidden="false" customHeight="false" outlineLevel="0" collapsed="false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customFormat="false" ht="12.8" hidden="false" customHeight="false" outlineLevel="0" collapsed="false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customFormat="false" ht="12.8" hidden="false" customHeight="false" outlineLevel="0" collapsed="false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customFormat="false" ht="12.8" hidden="false" customHeight="false" outlineLevel="0" collapsed="false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customFormat="false" ht="12.8" hidden="false" customHeight="false" outlineLevel="0" collapsed="false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customFormat="false" ht="12.8" hidden="false" customHeight="false" outlineLevel="0" collapsed="false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customFormat="false" ht="12.8" hidden="false" customHeight="false" outlineLevel="0" collapsed="false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customFormat="false" ht="12.8" hidden="false" customHeight="false" outlineLevel="0" collapsed="false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customFormat="false" ht="12.8" hidden="false" customHeight="false" outlineLevel="0" collapsed="false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customFormat="false" ht="12.8" hidden="false" customHeight="false" outlineLevel="0" collapsed="false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customFormat="false" ht="12.8" hidden="false" customHeight="false" outlineLevel="0" collapsed="false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customFormat="false" ht="12.8" hidden="false" customHeight="false" outlineLevel="0" collapsed="false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customFormat="false" ht="12.8" hidden="false" customHeight="false" outlineLevel="0" collapsed="false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customFormat="false" ht="12.8" hidden="false" customHeight="false" outlineLevel="0" collapsed="false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customFormat="false" ht="12.8" hidden="false" customHeight="false" outlineLevel="0" collapsed="false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customFormat="false" ht="12.8" hidden="false" customHeight="false" outlineLevel="0" collapsed="false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customFormat="false" ht="12.8" hidden="false" customHeight="false" outlineLevel="0" collapsed="false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customFormat="false" ht="12.8" hidden="false" customHeight="false" outlineLevel="0" collapsed="false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customFormat="false" ht="12.8" hidden="false" customHeight="false" outlineLevel="0" collapsed="false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customFormat="false" ht="12.8" hidden="false" customHeight="false" outlineLevel="0" collapsed="false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customFormat="false" ht="12.8" hidden="false" customHeight="false" outlineLevel="0" collapsed="false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customFormat="false" ht="12.8" hidden="false" customHeight="false" outlineLevel="0" collapsed="false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customFormat="false" ht="12.8" hidden="false" customHeight="false" outlineLevel="0" collapsed="false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customFormat="false" ht="12.8" hidden="false" customHeight="false" outlineLevel="0" collapsed="false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customFormat="false" ht="12.8" hidden="false" customHeight="false" outlineLevel="0" collapsed="false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customFormat="false" ht="12.8" hidden="false" customHeight="false" outlineLevel="0" collapsed="false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customFormat="false" ht="12.8" hidden="false" customHeight="false" outlineLevel="0" collapsed="false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customFormat="false" ht="12.8" hidden="false" customHeight="false" outlineLevel="0" collapsed="false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customFormat="false" ht="12.8" hidden="false" customHeight="false" outlineLevel="0" collapsed="false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customFormat="false" ht="12.8" hidden="false" customHeight="false" outlineLevel="0" collapsed="false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customFormat="false" ht="12.8" hidden="false" customHeight="false" outlineLevel="0" collapsed="false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customFormat="false" ht="12.8" hidden="false" customHeight="false" outlineLevel="0" collapsed="false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customFormat="false" ht="12.8" hidden="false" customHeight="false" outlineLevel="0" collapsed="false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customFormat="false" ht="12.8" hidden="false" customHeight="false" outlineLevel="0" collapsed="false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customFormat="false" ht="12.8" hidden="false" customHeight="false" outlineLevel="0" collapsed="false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customFormat="false" ht="12.8" hidden="false" customHeight="false" outlineLevel="0" collapsed="false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customFormat="false" ht="12.8" hidden="false" customHeight="false" outlineLevel="0" collapsed="false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customFormat="false" ht="12.8" hidden="false" customHeight="false" outlineLevel="0" collapsed="false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customFormat="false" ht="12.8" hidden="false" customHeight="false" outlineLevel="0" collapsed="false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customFormat="false" ht="12.8" hidden="false" customHeight="false" outlineLevel="0" collapsed="false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customFormat="false" ht="12.8" hidden="false" customHeight="false" outlineLevel="0" collapsed="false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customFormat="false" ht="12.8" hidden="false" customHeight="false" outlineLevel="0" collapsed="false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customFormat="false" ht="12.8" hidden="false" customHeight="false" outlineLevel="0" collapsed="false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customFormat="false" ht="12.8" hidden="false" customHeight="false" outlineLevel="0" collapsed="false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customFormat="false" ht="12.8" hidden="false" customHeight="false" outlineLevel="0" collapsed="false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customFormat="false" ht="12.8" hidden="false" customHeight="false" outlineLevel="0" collapsed="false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customFormat="false" ht="12.8" hidden="false" customHeight="false" outlineLevel="0" collapsed="false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customFormat="false" ht="12.8" hidden="false" customHeight="false" outlineLevel="0" collapsed="false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customFormat="false" ht="12.8" hidden="false" customHeight="false" outlineLevel="0" collapsed="false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customFormat="false" ht="12.8" hidden="false" customHeight="false" outlineLevel="0" collapsed="false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customFormat="false" ht="12.8" hidden="false" customHeight="false" outlineLevel="0" collapsed="false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customFormat="false" ht="12.8" hidden="false" customHeight="false" outlineLevel="0" collapsed="false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</sheetData>
  <sheetProtection sheet="true" password="cc2b" objects="true" scenarios="true"/>
  <mergeCells count="2">
    <mergeCell ref="D2:H2"/>
    <mergeCell ref="C78:G78"/>
  </mergeCells>
  <printOptions headings="false" gridLines="false" gridLinesSet="true" horizontalCentered="false" verticalCentered="false"/>
  <pageMargins left="0.7875" right="0.39375" top="1.05277777777778" bottom="0.886111111111111" header="0.7875" footer="0.511811023622047"/>
  <pageSetup paperSize="9" scale="100" fitToWidth="1" fitToHeight="2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/>
  </headerFooter>
  <rowBreaks count="1" manualBreakCount="1">
    <brk id="46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2023-12-15T16:37:55Z</dcterms:created>
  <dc:creator/>
  <dc:description/>
  <dc:language>es-ES</dc:language>
  <cp:lastModifiedBy/>
  <dcterms:modified xsi:type="dcterms:W3CDTF">2024-11-21T10:17:52Z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